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sting Result Format\Main Relays\"/>
    </mc:Choice>
  </mc:AlternateContent>
  <bookViews>
    <workbookView xWindow="0" yWindow="0" windowWidth="15345" windowHeight="4560" activeTab="1"/>
  </bookViews>
  <sheets>
    <sheet name="MACHING FACOTR" sheetId="2" r:id="rId1"/>
    <sheet name="SLOPE CALC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J19" i="1"/>
  <c r="B19" i="1" l="1"/>
  <c r="E19" i="1" s="1"/>
  <c r="B20" i="1"/>
  <c r="B6" i="1"/>
  <c r="E6" i="1" s="1"/>
  <c r="B7" i="1"/>
  <c r="F7" i="1" s="1"/>
  <c r="C13" i="2"/>
  <c r="C12" i="2"/>
  <c r="C11" i="2"/>
  <c r="C10" i="2"/>
  <c r="F19" i="1" l="1"/>
  <c r="E7" i="1"/>
  <c r="F6" i="1"/>
  <c r="F20" i="1"/>
  <c r="E20" i="1"/>
</calcChain>
</file>

<file path=xl/sharedStrings.xml><?xml version="1.0" encoding="utf-8"?>
<sst xmlns="http://schemas.openxmlformats.org/spreadsheetml/2006/main" count="38" uniqueCount="28">
  <si>
    <t>HV</t>
  </si>
  <si>
    <t>LV</t>
  </si>
  <si>
    <t>K1 SETTING</t>
  </si>
  <si>
    <t>K1 CALCULATED</t>
  </si>
  <si>
    <t>I DIFF MEASURED</t>
  </si>
  <si>
    <t>I BIAS MEASURED</t>
  </si>
  <si>
    <t>FACTOR HV</t>
  </si>
  <si>
    <t>FACTOR LV</t>
  </si>
  <si>
    <t>K2 SETTING</t>
  </si>
  <si>
    <t>IS2</t>
  </si>
  <si>
    <t>SLOPE - 2</t>
  </si>
  <si>
    <t>K2 CALCULATED</t>
  </si>
  <si>
    <t>I BIAS CALC</t>
  </si>
  <si>
    <t>I DIFF CALC</t>
  </si>
  <si>
    <t xml:space="preserve"> </t>
  </si>
  <si>
    <t>MATCHING FACTOR CALCULATION</t>
  </si>
  <si>
    <t>HV MVA</t>
  </si>
  <si>
    <t>LV MVA</t>
  </si>
  <si>
    <t>HV CTR</t>
  </si>
  <si>
    <t>LV CTR</t>
  </si>
  <si>
    <t>I RATED HV</t>
  </si>
  <si>
    <t>I RATED LV</t>
  </si>
  <si>
    <t>HV VT</t>
  </si>
  <si>
    <t>LV VT</t>
  </si>
  <si>
    <t>MATCHING FACTOR  HV</t>
  </si>
  <si>
    <t>MATCHING FACTOR  LV</t>
  </si>
  <si>
    <t>SLOPE - 1 FOR DIFFERENTIAL</t>
  </si>
  <si>
    <t>FOR REF USE MATCHING FACTOR =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</si>
</sst>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workbookViewId="0">
      <selection activeCell="B16" sqref="B16"/>
    </sheetView>
  </sheetViews>
  <sheetFormatPr defaultRowHeight="15" x14ac:dyDescent="0.25"/>
  <cols>
    <col min="2" max="2" width="24.140625" customWidth="1"/>
    <col min="3" max="3" width="22.85546875" customWidth="1"/>
  </cols>
  <sheetData>
    <row r="2" spans="2:6" ht="20.100000000000001" customHeight="1" x14ac:dyDescent="0.25">
      <c r="B2" s="16" t="s">
        <v>15</v>
      </c>
      <c r="C2" s="17"/>
      <c r="D2" s="7"/>
      <c r="E2" s="7"/>
      <c r="F2" s="7"/>
    </row>
    <row r="3" spans="2:6" ht="20.100000000000001" customHeight="1" x14ac:dyDescent="0.25">
      <c r="B3" s="18"/>
      <c r="C3" s="19"/>
      <c r="D3" s="7"/>
      <c r="E3" s="7"/>
      <c r="F3" s="7"/>
    </row>
    <row r="4" spans="2:6" ht="21.95" customHeight="1" x14ac:dyDescent="0.25">
      <c r="B4" s="9" t="s">
        <v>16</v>
      </c>
      <c r="C4" s="11">
        <v>100</v>
      </c>
      <c r="F4" s="8"/>
    </row>
    <row r="5" spans="2:6" ht="21.95" customHeight="1" x14ac:dyDescent="0.25">
      <c r="B5" s="9" t="s">
        <v>17</v>
      </c>
      <c r="C5" s="11">
        <v>100</v>
      </c>
    </row>
    <row r="6" spans="2:6" ht="21.95" customHeight="1" x14ac:dyDescent="0.25">
      <c r="B6" s="9" t="s">
        <v>22</v>
      </c>
      <c r="C6" s="11">
        <v>132000</v>
      </c>
    </row>
    <row r="7" spans="2:6" ht="21.95" customHeight="1" x14ac:dyDescent="0.25">
      <c r="B7" s="9" t="s">
        <v>23</v>
      </c>
      <c r="C7" s="13">
        <v>33000</v>
      </c>
    </row>
    <row r="8" spans="2:6" ht="21.95" customHeight="1" x14ac:dyDescent="0.25">
      <c r="B8" s="9" t="s">
        <v>18</v>
      </c>
      <c r="C8" s="11">
        <v>800</v>
      </c>
    </row>
    <row r="9" spans="2:6" ht="21.95" customHeight="1" x14ac:dyDescent="0.25">
      <c r="B9" s="9" t="s">
        <v>19</v>
      </c>
      <c r="C9" s="11">
        <v>2000</v>
      </c>
    </row>
    <row r="10" spans="2:6" ht="21.95" customHeight="1" x14ac:dyDescent="0.25">
      <c r="B10" s="12" t="s">
        <v>20</v>
      </c>
      <c r="C10" s="10">
        <f>SUM(C4*1000000/(1.73205*C6))</f>
        <v>437.38677149952804</v>
      </c>
    </row>
    <row r="11" spans="2:6" ht="21.95" customHeight="1" x14ac:dyDescent="0.25">
      <c r="B11" s="12" t="s">
        <v>21</v>
      </c>
      <c r="C11" s="10">
        <f>SUM(C5*1000000/(1.73205*C7))</f>
        <v>1749.5470859981122</v>
      </c>
    </row>
    <row r="12" spans="2:6" ht="21.95" customHeight="1" x14ac:dyDescent="0.25">
      <c r="B12" s="12" t="s">
        <v>24</v>
      </c>
      <c r="C12" s="10">
        <f>SUM(C8/C10)</f>
        <v>1.8290448000000001</v>
      </c>
    </row>
    <row r="13" spans="2:6" ht="21.95" customHeight="1" x14ac:dyDescent="0.25">
      <c r="B13" s="12" t="s">
        <v>25</v>
      </c>
      <c r="C13" s="10">
        <f>SUM(C9/C11)</f>
        <v>1.1431530000000001</v>
      </c>
    </row>
    <row r="14" spans="2:6" x14ac:dyDescent="0.25">
      <c r="B14" s="1"/>
      <c r="C14" s="1"/>
    </row>
    <row r="15" spans="2:6" x14ac:dyDescent="0.25">
      <c r="B15" s="1"/>
      <c r="C15" s="1"/>
      <c r="D15" s="1"/>
    </row>
    <row r="16" spans="2:6" x14ac:dyDescent="0.25">
      <c r="B16" s="1"/>
      <c r="C16" s="1"/>
      <c r="D16" s="1"/>
    </row>
    <row r="17" spans="2:4" x14ac:dyDescent="0.25">
      <c r="B17" s="1"/>
      <c r="C17" s="1"/>
      <c r="D17" s="1"/>
    </row>
    <row r="18" spans="2:4" x14ac:dyDescent="0.25">
      <c r="B18" s="1"/>
      <c r="C18" s="1"/>
      <c r="D18" s="1"/>
    </row>
    <row r="19" spans="2:4" x14ac:dyDescent="0.25">
      <c r="B19" s="1"/>
      <c r="C19" s="1"/>
      <c r="D19" s="1"/>
    </row>
  </sheetData>
  <mergeCells count="1">
    <mergeCell ref="B2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7"/>
  <sheetViews>
    <sheetView tabSelected="1" workbookViewId="0">
      <selection activeCell="F11" sqref="F11"/>
    </sheetView>
  </sheetViews>
  <sheetFormatPr defaultRowHeight="15" x14ac:dyDescent="0.25"/>
  <cols>
    <col min="1" max="1" width="9" customWidth="1"/>
    <col min="2" max="2" width="9.28515625" customWidth="1"/>
    <col min="3" max="6" width="14.28515625" customWidth="1"/>
    <col min="7" max="7" width="13.5703125" customWidth="1"/>
    <col min="8" max="8" width="18.85546875" customWidth="1"/>
    <col min="9" max="9" width="20.140625" customWidth="1"/>
    <col min="10" max="10" width="20.5703125" customWidth="1"/>
    <col min="11" max="12" width="18.42578125" bestFit="1" customWidth="1"/>
  </cols>
  <sheetData>
    <row r="2" spans="1:16" ht="15" customHeight="1" x14ac:dyDescent="0.25">
      <c r="A2" s="20" t="s">
        <v>26</v>
      </c>
      <c r="B2" s="21"/>
      <c r="C2" s="21"/>
      <c r="D2" s="21"/>
      <c r="E2" s="21"/>
      <c r="F2" s="21"/>
      <c r="G2" s="21"/>
      <c r="H2" s="21"/>
      <c r="I2" s="21"/>
      <c r="J2" s="22"/>
    </row>
    <row r="3" spans="1:16" ht="15" customHeight="1" x14ac:dyDescent="0.25">
      <c r="A3" s="23"/>
      <c r="B3" s="24"/>
      <c r="C3" s="24"/>
      <c r="D3" s="24"/>
      <c r="E3" s="24"/>
      <c r="F3" s="24"/>
      <c r="G3" s="24"/>
      <c r="H3" s="24"/>
      <c r="I3" s="24"/>
      <c r="J3" s="25"/>
    </row>
    <row r="5" spans="1:16" ht="39.75" customHeight="1" x14ac:dyDescent="0.25">
      <c r="A5" s="4" t="s">
        <v>0</v>
      </c>
      <c r="B5" s="4" t="s">
        <v>1</v>
      </c>
      <c r="C5" s="4" t="s">
        <v>6</v>
      </c>
      <c r="D5" s="4" t="s">
        <v>7</v>
      </c>
      <c r="E5" s="4" t="s">
        <v>13</v>
      </c>
      <c r="F5" s="4" t="s">
        <v>12</v>
      </c>
      <c r="G5" s="4" t="s">
        <v>2</v>
      </c>
      <c r="H5" s="4" t="s">
        <v>3</v>
      </c>
      <c r="I5" s="4" t="s">
        <v>4</v>
      </c>
      <c r="J5" s="4" t="s">
        <v>5</v>
      </c>
      <c r="K5" s="1"/>
      <c r="L5" s="1"/>
      <c r="M5" s="1"/>
      <c r="N5" s="1"/>
      <c r="O5" s="1"/>
      <c r="P5" s="1"/>
    </row>
    <row r="6" spans="1:16" ht="22.5" customHeight="1" x14ac:dyDescent="0.25">
      <c r="A6" s="5">
        <v>1.5</v>
      </c>
      <c r="B6" s="5">
        <f t="shared" ref="B6:B7" si="0">SUM(((2*A6*C6)-(G6*A6*C6))/((2*D6)+(G6*D6)))</f>
        <v>1.7750770284149266</v>
      </c>
      <c r="C6" s="5">
        <v>1.83</v>
      </c>
      <c r="D6" s="5">
        <v>1.143</v>
      </c>
      <c r="E6" s="5">
        <f t="shared" ref="E6:E7" si="1">SUM((A6*C6)-(B6*D6))</f>
        <v>0.71608695652173893</v>
      </c>
      <c r="F6" s="5">
        <f t="shared" ref="F6:F7" si="2">SUM(0.5*((A6*C6)+(B6*D6)))</f>
        <v>2.3869565217391306</v>
      </c>
      <c r="G6" s="5">
        <v>0.3</v>
      </c>
      <c r="H6" s="28">
        <f>SUM((I7-I6)*100/(J7-J6))</f>
        <v>30.576441102756888</v>
      </c>
      <c r="I6" s="2">
        <v>0.71399999999999997</v>
      </c>
      <c r="J6" s="2">
        <v>2.3969999999999998</v>
      </c>
      <c r="K6" s="1"/>
      <c r="L6" s="1"/>
      <c r="M6" s="1"/>
      <c r="N6" s="1"/>
      <c r="O6" s="1"/>
      <c r="P6" s="1"/>
    </row>
    <row r="7" spans="1:16" ht="21" customHeight="1" x14ac:dyDescent="0.25">
      <c r="A7" s="5">
        <v>2</v>
      </c>
      <c r="B7" s="5">
        <f t="shared" si="0"/>
        <v>2.3667693712199021</v>
      </c>
      <c r="C7" s="5">
        <v>1.83</v>
      </c>
      <c r="D7" s="5">
        <v>1.143</v>
      </c>
      <c r="E7" s="5">
        <f t="shared" si="1"/>
        <v>0.9547826086956519</v>
      </c>
      <c r="F7" s="5">
        <f t="shared" si="2"/>
        <v>3.1826086956521742</v>
      </c>
      <c r="G7" s="5">
        <v>0.3</v>
      </c>
      <c r="H7" s="28"/>
      <c r="I7" s="2">
        <v>0.95799999999999996</v>
      </c>
      <c r="J7" s="2">
        <v>3.1949999999999998</v>
      </c>
      <c r="K7" s="1"/>
      <c r="L7" s="1"/>
      <c r="M7" s="1"/>
      <c r="N7" s="1"/>
      <c r="O7" s="1"/>
      <c r="P7" s="1"/>
    </row>
    <row r="8" spans="1:16" ht="21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1"/>
      <c r="L8" s="1"/>
      <c r="M8" s="1"/>
      <c r="N8" s="1"/>
      <c r="O8" s="1"/>
      <c r="P8" s="1"/>
    </row>
    <row r="9" spans="1:16" ht="21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1"/>
      <c r="L9" s="1"/>
      <c r="M9" s="1"/>
      <c r="N9" s="1"/>
      <c r="O9" s="1"/>
      <c r="P9" s="1"/>
    </row>
    <row r="10" spans="1:16" ht="21" customHeight="1" x14ac:dyDescent="0.25">
      <c r="A10" s="6"/>
      <c r="B10" s="6"/>
      <c r="C10" s="6"/>
      <c r="D10" s="6"/>
      <c r="E10" s="15"/>
      <c r="F10" s="15" t="s">
        <v>14</v>
      </c>
      <c r="G10" s="15"/>
      <c r="H10" s="15"/>
      <c r="I10" s="15"/>
      <c r="J10" s="15"/>
      <c r="K10" s="1"/>
      <c r="L10" s="1"/>
      <c r="M10" s="1"/>
      <c r="N10" s="1"/>
      <c r="O10" s="1"/>
      <c r="P10" s="1"/>
    </row>
    <row r="11" spans="1:16" ht="21" customHeight="1" x14ac:dyDescent="0.25">
      <c r="A11" s="6"/>
      <c r="B11" s="6"/>
      <c r="C11" s="6"/>
      <c r="D11" s="6"/>
      <c r="E11" s="14"/>
      <c r="F11" s="14"/>
      <c r="G11" s="14"/>
      <c r="H11" s="14"/>
      <c r="I11" s="14"/>
      <c r="J11" s="14"/>
      <c r="K11" s="1"/>
      <c r="L11" s="1"/>
      <c r="M11" s="1"/>
      <c r="N11" s="1"/>
      <c r="O11" s="1"/>
      <c r="P11" s="1"/>
    </row>
    <row r="12" spans="1:16" ht="21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"/>
      <c r="L12" s="1"/>
      <c r="M12" s="1"/>
      <c r="N12" s="1"/>
      <c r="O12" s="1"/>
      <c r="P12" s="1"/>
    </row>
    <row r="13" spans="1:16" ht="21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"/>
      <c r="L13" s="1"/>
      <c r="M13" s="1"/>
      <c r="N13" s="1"/>
      <c r="O13" s="1"/>
      <c r="P13" s="1"/>
    </row>
    <row r="14" spans="1:16" ht="21" customHeight="1" x14ac:dyDescent="0.25">
      <c r="A14" s="6"/>
      <c r="B14" s="6"/>
      <c r="C14" s="6"/>
      <c r="D14" s="6"/>
      <c r="E14" s="6"/>
      <c r="F14" s="6"/>
      <c r="G14" s="6"/>
      <c r="H14" s="6" t="s">
        <v>14</v>
      </c>
      <c r="I14" s="6"/>
      <c r="J14" s="6"/>
      <c r="K14" s="1"/>
      <c r="L14" s="1"/>
      <c r="M14" s="1"/>
      <c r="N14" s="1"/>
      <c r="O14" s="1"/>
      <c r="P14" s="1"/>
    </row>
    <row r="15" spans="1:16" ht="21" customHeight="1" x14ac:dyDescent="0.25">
      <c r="A15" s="20" t="s">
        <v>10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2"/>
      <c r="M15" s="1"/>
      <c r="N15" s="1"/>
      <c r="O15" s="1"/>
      <c r="P15" s="1"/>
    </row>
    <row r="16" spans="1:16" ht="15" customHeight="1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5"/>
      <c r="M16" s="1"/>
      <c r="N16" s="1"/>
      <c r="O16" s="1"/>
      <c r="P16" s="1"/>
    </row>
    <row r="17" spans="1:18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8" ht="29.25" customHeight="1" x14ac:dyDescent="0.25">
      <c r="A18" s="4" t="s">
        <v>0</v>
      </c>
      <c r="B18" s="4" t="s">
        <v>1</v>
      </c>
      <c r="C18" s="4" t="s">
        <v>6</v>
      </c>
      <c r="D18" s="4" t="s">
        <v>7</v>
      </c>
      <c r="E18" s="4" t="s">
        <v>13</v>
      </c>
      <c r="F18" s="4" t="s">
        <v>12</v>
      </c>
      <c r="G18" s="4" t="s">
        <v>9</v>
      </c>
      <c r="H18" s="4" t="s">
        <v>2</v>
      </c>
      <c r="I18" s="4" t="s">
        <v>8</v>
      </c>
      <c r="J18" s="4" t="s">
        <v>11</v>
      </c>
      <c r="K18" s="4" t="s">
        <v>4</v>
      </c>
      <c r="L18" s="4" t="s">
        <v>5</v>
      </c>
      <c r="M18" s="1"/>
      <c r="N18" s="1"/>
      <c r="O18" s="1"/>
      <c r="P18" s="1"/>
      <c r="Q18" s="1"/>
      <c r="R18" s="1"/>
    </row>
    <row r="19" spans="1:18" ht="24.95" customHeight="1" x14ac:dyDescent="0.25">
      <c r="A19" s="5">
        <v>5</v>
      </c>
      <c r="B19" s="5">
        <f>SUM(((2*A19*C19)-(2*H19*G19)-(I19*A19*C19)+(2*I19*G19))/((I19*D19)+(2*D19)))</f>
        <v>4.6806649168853891</v>
      </c>
      <c r="C19" s="5">
        <v>1.83</v>
      </c>
      <c r="D19" s="5">
        <v>1.143</v>
      </c>
      <c r="E19" s="5">
        <f>SUM((A19*C19)-(B19*D19))</f>
        <v>3.8000000000000007</v>
      </c>
      <c r="F19" s="5">
        <f>SUM(0.5*((A19*C19)+(B19*D19)))</f>
        <v>7.25</v>
      </c>
      <c r="G19" s="5">
        <v>4</v>
      </c>
      <c r="H19" s="5">
        <v>0.3</v>
      </c>
      <c r="I19" s="5">
        <v>0.8</v>
      </c>
      <c r="J19" s="29">
        <f>SUM((K20-K19)*100/(L20-L19))</f>
        <v>80.137509549274185</v>
      </c>
      <c r="K19" s="3">
        <v>3.82</v>
      </c>
      <c r="L19" s="3">
        <v>7.2759999999999998</v>
      </c>
      <c r="M19" s="1"/>
      <c r="N19" s="1"/>
      <c r="O19" s="1"/>
      <c r="P19" s="1"/>
    </row>
    <row r="20" spans="1:18" ht="24.95" customHeight="1" x14ac:dyDescent="0.25">
      <c r="A20" s="3">
        <v>6</v>
      </c>
      <c r="B20" s="3">
        <f>SUM(((2*A20*C20)-(2*H20*G20)-(I20*A20*C20)+(2*I20*G20))/((I20*D20)+(2*D20)))</f>
        <v>5.3668291463567055</v>
      </c>
      <c r="C20" s="3">
        <v>1.83</v>
      </c>
      <c r="D20" s="3">
        <v>1.143</v>
      </c>
      <c r="E20" s="3">
        <f>SUM((A20*C20)-(B20*D20))</f>
        <v>4.8457142857142861</v>
      </c>
      <c r="F20" s="3">
        <f>SUM(0.5*((A20*C20)+(B20*D20)))</f>
        <v>8.5571428571428569</v>
      </c>
      <c r="G20" s="3">
        <v>4</v>
      </c>
      <c r="H20" s="3">
        <v>0.3</v>
      </c>
      <c r="I20" s="3">
        <v>0.8</v>
      </c>
      <c r="J20" s="30"/>
      <c r="K20" s="3">
        <v>4.8689999999999998</v>
      </c>
      <c r="L20" s="3">
        <v>8.5850000000000009</v>
      </c>
      <c r="M20" s="1"/>
      <c r="N20" s="1"/>
      <c r="O20" s="1"/>
      <c r="P20" s="1"/>
    </row>
    <row r="21" spans="1:18" x14ac:dyDescent="0.25">
      <c r="J21" s="1"/>
      <c r="K21" s="1"/>
      <c r="L21" s="1"/>
      <c r="M21" s="1"/>
      <c r="N21" s="1"/>
      <c r="O21" s="1"/>
      <c r="P21" s="1"/>
    </row>
    <row r="22" spans="1:18" ht="15.75" x14ac:dyDescent="0.25">
      <c r="A22" s="26" t="s">
        <v>27</v>
      </c>
      <c r="B22" s="27"/>
      <c r="C22" s="27"/>
      <c r="D22" s="27"/>
      <c r="J22" s="1"/>
      <c r="K22" s="1"/>
      <c r="L22" s="1"/>
      <c r="M22" s="1"/>
      <c r="N22" s="1"/>
      <c r="O22" s="1"/>
      <c r="P22" s="1"/>
    </row>
    <row r="23" spans="1:18" x14ac:dyDescent="0.25">
      <c r="K23" s="1"/>
      <c r="L23" s="1"/>
      <c r="M23" s="1"/>
      <c r="N23" s="1"/>
      <c r="O23" s="1"/>
      <c r="P23" s="1"/>
    </row>
    <row r="24" spans="1:18" ht="15" customHeight="1" x14ac:dyDescent="0.25">
      <c r="K24" s="1"/>
      <c r="L24" s="1"/>
      <c r="M24" s="1"/>
      <c r="N24" s="1"/>
      <c r="O24" s="1"/>
      <c r="P24" s="1"/>
    </row>
    <row r="25" spans="1:18" ht="15" customHeight="1" x14ac:dyDescent="0.25">
      <c r="K25" s="1"/>
      <c r="L25" s="1"/>
      <c r="M25" s="1"/>
      <c r="N25" s="1"/>
      <c r="O25" s="1"/>
      <c r="P25" s="1"/>
    </row>
    <row r="26" spans="1:18" x14ac:dyDescent="0.25">
      <c r="K26" s="1"/>
      <c r="L26" s="1"/>
      <c r="M26" s="1"/>
      <c r="N26" s="1"/>
      <c r="O26" s="1"/>
      <c r="P26" s="1"/>
    </row>
    <row r="27" spans="1:18" x14ac:dyDescent="0.25">
      <c r="K27" s="1"/>
      <c r="L27" s="1"/>
      <c r="M27" s="1"/>
      <c r="N27" s="1"/>
      <c r="O27" s="1"/>
      <c r="P27" s="1"/>
    </row>
  </sheetData>
  <mergeCells count="5">
    <mergeCell ref="A2:J3"/>
    <mergeCell ref="A15:L16"/>
    <mergeCell ref="A22:D22"/>
    <mergeCell ref="H6:H7"/>
    <mergeCell ref="J19:J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MACHING FACOTR</vt:lpstr>
      <vt:lpstr>SLOPE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Gabr</dc:creator>
  <cp:lastModifiedBy>Muhammad Gabr</cp:lastModifiedBy>
  <dcterms:created xsi:type="dcterms:W3CDTF">2016-01-17T04:50:41Z</dcterms:created>
  <dcterms:modified xsi:type="dcterms:W3CDTF">2016-03-06T06:29:29Z</dcterms:modified>
</cp:coreProperties>
</file>